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6495" tabRatio="500" activeTab="2"/>
  </bookViews>
  <sheets>
    <sheet name="Hoja1" sheetId="1" r:id="rId1"/>
    <sheet name="Hoja2" sheetId="2" r:id="rId2"/>
    <sheet name="Papelería Planet" sheetId="3" r:id="rId3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1" i="3" l="1"/>
  <c r="I30" i="3"/>
  <c r="I29" i="3"/>
  <c r="I28" i="3"/>
  <c r="F27" i="3"/>
  <c r="H27" i="3" s="1"/>
  <c r="F26" i="3"/>
  <c r="G26" i="3" s="1"/>
  <c r="F25" i="3"/>
  <c r="H26" i="3" s="1"/>
  <c r="F24" i="3"/>
  <c r="H24" i="3" s="1"/>
  <c r="F23" i="3"/>
  <c r="H23" i="3" s="1"/>
  <c r="F22" i="3"/>
  <c r="H22" i="3" s="1"/>
  <c r="F21" i="3"/>
  <c r="H21" i="3" s="1"/>
  <c r="F20" i="3"/>
  <c r="H20" i="3" s="1"/>
  <c r="F19" i="3"/>
  <c r="H19" i="3" s="1"/>
  <c r="F18" i="3"/>
  <c r="H18" i="3" s="1"/>
  <c r="F17" i="3"/>
  <c r="H17" i="3" s="1"/>
  <c r="F16" i="3"/>
  <c r="H16" i="3" s="1"/>
  <c r="F15" i="3"/>
  <c r="H15" i="3" s="1"/>
  <c r="F14" i="3"/>
  <c r="H14" i="3" s="1"/>
  <c r="F13" i="3"/>
  <c r="H13" i="3" s="1"/>
  <c r="F12" i="3"/>
  <c r="H12" i="3" s="1"/>
  <c r="F11" i="3"/>
  <c r="H11" i="3" s="1"/>
  <c r="F10" i="3"/>
  <c r="H10" i="3" s="1"/>
  <c r="F9" i="3"/>
  <c r="H9" i="3" s="1"/>
  <c r="F8" i="3"/>
  <c r="H8" i="3" s="1"/>
  <c r="F7" i="3"/>
  <c r="H7" i="3" s="1"/>
  <c r="C7" i="2"/>
  <c r="C2" i="2"/>
  <c r="I26" i="3" l="1"/>
  <c r="G7" i="3"/>
  <c r="I7" i="3" s="1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G27" i="3"/>
  <c r="I27" i="3" s="1"/>
  <c r="H25" i="3"/>
</calcChain>
</file>

<file path=xl/comments1.xml><?xml version="1.0" encoding="utf-8"?>
<comments xmlns="http://schemas.openxmlformats.org/spreadsheetml/2006/main">
  <authors>
    <author/>
  </authors>
  <commentList>
    <comment ref="A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
</t>
        </r>
        <r>
          <rPr>
            <sz val="9"/>
            <color rgb="FF000000"/>
            <rFont val="Tahoma"/>
            <family val="2"/>
            <charset val="1"/>
          </rPr>
          <t>DIGITAR O INVENTAR 20 FACTURAS</t>
        </r>
      </text>
    </comment>
    <comment ref="B7" authorId="0" shapeId="0">
      <text>
        <r>
          <rPr>
            <sz val="9"/>
            <color rgb="FF000000"/>
            <rFont val="Tahoma"/>
            <family val="2"/>
            <charset val="1"/>
          </rPr>
          <t xml:space="preserve">
DIGITAR 20 CLIENTES
</t>
        </r>
      </text>
    </comment>
    <comment ref="C7" authorId="0" shapeId="0">
      <text>
        <r>
          <rPr>
            <sz val="9"/>
            <color rgb="FF000000"/>
            <rFont val="Tahoma"/>
            <family val="2"/>
            <charset val="1"/>
          </rPr>
          <t xml:space="preserve">
20 PRODUCTOS
</t>
        </r>
      </text>
    </comment>
    <comment ref="D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
</t>
        </r>
        <r>
          <rPr>
            <sz val="9"/>
            <color rgb="FF000000"/>
            <rFont val="Tahoma"/>
            <family val="2"/>
            <charset val="1"/>
          </rPr>
          <t>20 CANTIDADES</t>
        </r>
      </text>
    </comment>
    <comment ref="E7" authorId="0" shapeId="0">
      <text>
        <r>
          <rPr>
            <sz val="9"/>
            <color rgb="FF000000"/>
            <rFont val="Tahoma"/>
            <family val="2"/>
            <charset val="1"/>
          </rPr>
          <t xml:space="preserve"> 
20 VALORES UNITARIOS
DE ACUERDO AL PRODUCTO</t>
        </r>
      </text>
    </comment>
    <comment ref="F7" authorId="0" shapeId="0">
      <text>
        <r>
          <rPr>
            <sz val="11"/>
            <color rgb="FF000000"/>
            <rFont val="Calibri"/>
            <family val="2"/>
            <charset val="1"/>
          </rPr>
          <t xml:space="preserve">
</t>
        </r>
        <r>
          <rPr>
            <sz val="9"/>
            <color rgb="FF000000"/>
            <rFont val="Tahoma"/>
            <family val="2"/>
            <charset val="1"/>
          </rPr>
          <t>ES IGUAL A LA CANTIDAD POR EL VALOR UNITARIO</t>
        </r>
      </text>
    </comment>
    <comment ref="G7" authorId="0" shapeId="0">
      <text>
        <r>
          <rPr>
            <sz val="9"/>
            <color rgb="FF000000"/>
            <rFont val="Tahoma"/>
            <family val="2"/>
            <charset val="1"/>
          </rPr>
          <t xml:space="preserve">
ES IGUAL AL SUBTOTAL POR EL 16%
</t>
        </r>
      </text>
    </comment>
    <comment ref="H7" authorId="0" shapeId="0">
      <text>
        <r>
          <rPr>
            <sz val="9"/>
            <color rgb="FF000000"/>
            <rFont val="Tahoma"/>
            <family val="2"/>
            <charset val="1"/>
          </rPr>
          <t xml:space="preserve">
ES IGUAL AL SUBTOTAL POR EL 3,5%</t>
        </r>
      </text>
    </comment>
    <comment ref="I7" authorId="0" shapeId="0">
      <text>
        <r>
          <rPr>
            <sz val="9"/>
            <color rgb="FF000000"/>
            <rFont val="Tahoma"/>
            <family val="2"/>
            <charset val="1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<sst xmlns="http://schemas.openxmlformats.org/spreadsheetml/2006/main" count="79" uniqueCount="74">
  <si>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</si>
  <si>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</si>
  <si>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</si>
  <si>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</si>
  <si>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</si>
  <si>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</si>
  <si>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</si>
  <si>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</si>
  <si>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</si>
  <si>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</si>
  <si>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</si>
  <si>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+</t>
  </si>
  <si>
    <t>Resta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</si>
  <si>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</si>
  <si>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</si>
  <si>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</si>
  <si>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</si>
  <si>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</si>
  <si>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</si>
  <si>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PAPELERIA PLANET</t>
  </si>
  <si>
    <t>PLANILLA DE VENTAS</t>
  </si>
  <si>
    <t>FACTURA</t>
  </si>
  <si>
    <t>CLIENTE</t>
  </si>
  <si>
    <t>PRODUCTO</t>
  </si>
  <si>
    <t>V/ UNITARIO</t>
  </si>
  <si>
    <t xml:space="preserve">VALOR BRUTO </t>
  </si>
  <si>
    <t>IVA</t>
  </si>
  <si>
    <t>R/FUENTE</t>
  </si>
  <si>
    <t>TOTAL A PAGAR</t>
  </si>
  <si>
    <t>COLEGIO NUESTRA SEÑORA DEL ROSARIO</t>
  </si>
  <si>
    <t xml:space="preserve">CAJA DE RESMAS TAMAÑO CARTA X 15 </t>
  </si>
  <si>
    <t>SECRETARIA DE TRANSPORTES Y T RANSITO GIRARDOTA</t>
  </si>
  <si>
    <t>RECARGA DE TONER EPSON</t>
  </si>
  <si>
    <t>LITOGRAFIA EDIARTE</t>
  </si>
  <si>
    <t>TALONARIO DE CAJA MENOR T. GRANDE</t>
  </si>
  <si>
    <t>OFICINA DE ABOGADOS Y CIA</t>
  </si>
  <si>
    <t>AGENDA TAMAÑO PERSONAL</t>
  </si>
  <si>
    <t>COMFAMA GIRARDOTA</t>
  </si>
  <si>
    <t xml:space="preserve"> CARPETAS A-Z</t>
  </si>
  <si>
    <t>ALCALDIA MUNICIPAL DE BARBOSA</t>
  </si>
  <si>
    <t xml:space="preserve">CARPETAS PARA ARCHIVO TAMAÑO OFICIO </t>
  </si>
  <si>
    <t>JARDIN NUEVO AMANCER</t>
  </si>
  <si>
    <t>VINILOS PRISMACOLOR</t>
  </si>
  <si>
    <t>CORONA S.A</t>
  </si>
  <si>
    <t>PAQUETE DE SOBRES PARA CARTA X 12</t>
  </si>
  <si>
    <t>ENKA DE COLOMBIA</t>
  </si>
  <si>
    <t>LIBRO CONTABLE</t>
  </si>
  <si>
    <t>COOPERATIVA JOHN F KENEDY</t>
  </si>
  <si>
    <t>BOLIGRAFOS TINTA MOJADA</t>
  </si>
  <si>
    <t>COTRAFA</t>
  </si>
  <si>
    <t>CAJA DE CLIPS MARIPOSA X 100 U.</t>
  </si>
  <si>
    <t>SUPERMERCADO LA BONANZA</t>
  </si>
  <si>
    <t>ROLLOS PARA IMPRESORA DE CAJA X 6 U.</t>
  </si>
  <si>
    <t>RESTAURANTE JYM</t>
  </si>
  <si>
    <t>BLOCK TAMAÑO OFICIO CUADRCULADO</t>
  </si>
  <si>
    <t>CORPORACION ARTES Y OFICIOS</t>
  </si>
  <si>
    <t>CAJA DE MARCADORES NEGRO PARA TABLERO X 10 U.</t>
  </si>
  <si>
    <t>CASA DE LA CULTURA PEDRITO RUIZ</t>
  </si>
  <si>
    <t>GRAPADORA MEDIANA</t>
  </si>
  <si>
    <t xml:space="preserve">HOSPITAL SAN RAFAEL </t>
  </si>
  <si>
    <t>CAJA DE RESMAS PAPEL TROQUELADO BLANCO X 20 U.</t>
  </si>
  <si>
    <t>ALMACEN VARIEDADES KRISTY</t>
  </si>
  <si>
    <t>TINTA PELIKAN PARA SELLOS</t>
  </si>
  <si>
    <t>CONSTRUCCIONES CARLOS E. RESTREPO</t>
  </si>
  <si>
    <t>CAJA LAPIZ MIRADO No. 2   X12 U</t>
  </si>
  <si>
    <t>FERRETERIA  COMO EN CASA</t>
  </si>
  <si>
    <t>CAJA DE LEGAJADORES X 12 U</t>
  </si>
  <si>
    <t>DEPOSITO CALICHE</t>
  </si>
  <si>
    <t>CAJA DE LAPICEROS KILOMETRICO X 12 U</t>
  </si>
  <si>
    <t>COLEGIO ATANACIO GIRARDOT</t>
  </si>
  <si>
    <t>BLOCK DE DIBUJO TECNICO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</si>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</sst>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_(* #,##0_);_(* \(#,##0\);_(* \-??_);_(@_)"/>
    <numFmt numFmtId="166" formatCode="_([$$-240A]\ * #,##0_);_([$$-240A]\ * \(#,##0\);_([$$-240A]\ * \-??_);_(@_)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26"/>
      <color rgb="FFFFFFFF"/>
      <name val="Arial"/>
      <family val="2"/>
      <charset val="1"/>
    </font>
    <font>
      <sz val="24"/>
      <color rgb="FFFFFFFF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4"/>
      <color rgb="FF000000"/>
      <name val="Calibri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254061"/>
        <bgColor rgb="FF333399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254061"/>
      </right>
      <top style="medium">
        <color rgb="FF254061"/>
      </top>
      <bottom style="medium">
        <color auto="1"/>
      </bottom>
      <diagonal/>
    </border>
    <border>
      <left style="medium">
        <color rgb="FF254061"/>
      </left>
      <right style="medium">
        <color rgb="FF254061"/>
      </right>
      <top style="medium">
        <color rgb="FF254061"/>
      </top>
      <bottom style="medium">
        <color auto="1"/>
      </bottom>
      <diagonal/>
    </border>
    <border>
      <left style="medium">
        <color rgb="FF254061"/>
      </left>
      <right style="medium">
        <color rgb="FF376092"/>
      </right>
      <top style="medium">
        <color rgb="FF254061"/>
      </top>
      <bottom style="medium">
        <color auto="1"/>
      </bottom>
      <diagonal/>
    </border>
    <border>
      <left style="medium">
        <color rgb="FF376092"/>
      </left>
      <right style="medium">
        <color rgb="FF376092"/>
      </right>
      <top/>
      <bottom style="medium">
        <color auto="1"/>
      </bottom>
      <diagonal/>
    </border>
    <border>
      <left style="medium">
        <color rgb="FF37609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254061"/>
      </right>
      <top/>
      <bottom style="medium">
        <color rgb="FF558ED5"/>
      </bottom>
      <diagonal/>
    </border>
    <border>
      <left style="medium">
        <color rgb="FF254061"/>
      </left>
      <right style="medium">
        <color rgb="FF254061"/>
      </right>
      <top/>
      <bottom style="medium">
        <color rgb="FF558ED5"/>
      </bottom>
      <diagonal/>
    </border>
    <border>
      <left style="medium">
        <color rgb="FF254061"/>
      </left>
      <right style="medium">
        <color rgb="FF376092"/>
      </right>
      <top/>
      <bottom style="medium">
        <color rgb="FF558ED5"/>
      </bottom>
      <diagonal/>
    </border>
    <border>
      <left style="medium">
        <color rgb="FF376092"/>
      </left>
      <right style="medium">
        <color rgb="FF376092"/>
      </right>
      <top/>
      <bottom style="medium">
        <color rgb="FF558ED5"/>
      </bottom>
      <diagonal/>
    </border>
    <border>
      <left style="medium">
        <color rgb="FF376092"/>
      </left>
      <right style="medium">
        <color auto="1"/>
      </right>
      <top/>
      <bottom style="medium">
        <color rgb="FF558ED5"/>
      </bottom>
      <diagonal/>
    </border>
    <border>
      <left style="medium">
        <color auto="1"/>
      </left>
      <right style="medium">
        <color rgb="FF254061"/>
      </right>
      <top style="medium">
        <color rgb="FF558ED5"/>
      </top>
      <bottom style="medium">
        <color rgb="FF558ED5"/>
      </bottom>
      <diagonal/>
    </border>
    <border>
      <left style="medium">
        <color rgb="FF254061"/>
      </left>
      <right style="medium">
        <color rgb="FF254061"/>
      </right>
      <top style="medium">
        <color rgb="FF558ED5"/>
      </top>
      <bottom style="medium">
        <color rgb="FF558ED5"/>
      </bottom>
      <diagonal/>
    </border>
    <border>
      <left style="medium">
        <color rgb="FF254061"/>
      </left>
      <right style="medium">
        <color rgb="FF376092"/>
      </right>
      <top style="medium">
        <color rgb="FF558ED5"/>
      </top>
      <bottom style="medium">
        <color rgb="FF558ED5"/>
      </bottom>
      <diagonal/>
    </border>
    <border>
      <left style="medium">
        <color rgb="FF376092"/>
      </left>
      <right style="medium">
        <color rgb="FF376092"/>
      </right>
      <top style="medium">
        <color rgb="FF558ED5"/>
      </top>
      <bottom style="medium">
        <color rgb="FF558ED5"/>
      </bottom>
      <diagonal/>
    </border>
    <border>
      <left style="medium">
        <color rgb="FF376092"/>
      </left>
      <right style="medium">
        <color auto="1"/>
      </right>
      <top style="medium">
        <color rgb="FF558ED5"/>
      </top>
      <bottom style="medium">
        <color rgb="FF558ED5"/>
      </bottom>
      <diagonal/>
    </border>
    <border>
      <left style="medium">
        <color auto="1"/>
      </left>
      <right style="medium">
        <color rgb="FF254061"/>
      </right>
      <top style="medium">
        <color rgb="FF558ED5"/>
      </top>
      <bottom style="medium">
        <color rgb="FF254061"/>
      </bottom>
      <diagonal/>
    </border>
    <border>
      <left style="medium">
        <color rgb="FF254061"/>
      </left>
      <right style="medium">
        <color rgb="FF254061"/>
      </right>
      <top style="medium">
        <color rgb="FF558ED5"/>
      </top>
      <bottom style="medium">
        <color rgb="FF254061"/>
      </bottom>
      <diagonal/>
    </border>
    <border>
      <left style="medium">
        <color rgb="FF254061"/>
      </left>
      <right style="medium">
        <color rgb="FF376092"/>
      </right>
      <top style="medium">
        <color rgb="FF558ED5"/>
      </top>
      <bottom style="medium">
        <color rgb="FF254061"/>
      </bottom>
      <diagonal/>
    </border>
    <border>
      <left style="medium">
        <color rgb="FF376092"/>
      </left>
      <right style="medium">
        <color rgb="FF376092"/>
      </right>
      <top style="medium">
        <color rgb="FF558ED5"/>
      </top>
      <bottom style="medium">
        <color auto="1"/>
      </bottom>
      <diagonal/>
    </border>
    <border>
      <left style="medium">
        <color rgb="FF376092"/>
      </left>
      <right style="medium">
        <color auto="1"/>
      </right>
      <top style="medium">
        <color rgb="FF558ED5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9" fillId="0" borderId="0" applyBorder="0" applyProtection="0"/>
  </cellStyleXfs>
  <cellXfs count="59">
    <xf numFmtId="0" fontId="0" fillId="0" borderId="0" xfId="0"/>
    <xf numFmtId="0" fontId="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0" xfId="1" applyNumberFormat="1" applyFont="1" applyBorder="1" applyAlignment="1" applyProtection="1">
      <alignment horizontal="center"/>
    </xf>
    <xf numFmtId="165" fontId="0" fillId="0" borderId="15" xfId="1" applyNumberFormat="1" applyFont="1" applyBorder="1" applyAlignment="1" applyProtection="1">
      <alignment horizontal="center"/>
    </xf>
    <xf numFmtId="0" fontId="0" fillId="0" borderId="16" xfId="0" applyBorder="1" applyAlignment="1">
      <alignment horizontal="center"/>
    </xf>
    <xf numFmtId="165" fontId="0" fillId="0" borderId="17" xfId="1" applyNumberFormat="1" applyFont="1" applyBorder="1" applyAlignment="1" applyProtection="1">
      <alignment horizontal="center"/>
    </xf>
    <xf numFmtId="165" fontId="0" fillId="0" borderId="18" xfId="1" applyNumberFormat="1" applyFont="1" applyBorder="1" applyAlignment="1" applyProtection="1">
      <alignment horizontal="center"/>
    </xf>
    <xf numFmtId="165" fontId="0" fillId="0" borderId="0" xfId="1" applyNumberFormat="1" applyFont="1" applyBorder="1" applyAlignment="1" applyProtection="1"/>
    <xf numFmtId="0" fontId="0" fillId="0" borderId="14" xfId="0" applyBorder="1"/>
    <xf numFmtId="165" fontId="0" fillId="0" borderId="15" xfId="1" applyNumberFormat="1" applyFont="1" applyBorder="1" applyAlignment="1" applyProtection="1"/>
    <xf numFmtId="0" fontId="2" fillId="3" borderId="0" xfId="0" applyFont="1" applyFill="1"/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0" fillId="0" borderId="25" xfId="0" applyNumberFormat="1" applyBorder="1" applyAlignment="1">
      <alignment horizontal="center"/>
    </xf>
    <xf numFmtId="0" fontId="0" fillId="0" borderId="26" xfId="0" applyFont="1" applyBorder="1" applyAlignment="1">
      <alignment horizontal="left" wrapText="1"/>
    </xf>
    <xf numFmtId="0" fontId="0" fillId="0" borderId="27" xfId="0" applyFont="1" applyBorder="1" applyAlignment="1">
      <alignment horizontal="left" wrapText="1"/>
    </xf>
    <xf numFmtId="0" fontId="0" fillId="0" borderId="28" xfId="0" applyBorder="1" applyAlignment="1">
      <alignment horizontal="center"/>
    </xf>
    <xf numFmtId="166" fontId="0" fillId="0" borderId="28" xfId="1" applyNumberFormat="1" applyFont="1" applyBorder="1" applyAlignment="1" applyProtection="1">
      <alignment horizontal="center"/>
    </xf>
    <xf numFmtId="166" fontId="1" fillId="0" borderId="29" xfId="1" applyNumberFormat="1" applyFont="1" applyBorder="1" applyAlignment="1" applyProtection="1">
      <alignment horizontal="center"/>
    </xf>
    <xf numFmtId="3" fontId="0" fillId="0" borderId="30" xfId="0" applyNumberFormat="1" applyBorder="1" applyAlignment="1">
      <alignment horizontal="center"/>
    </xf>
    <xf numFmtId="0" fontId="0" fillId="0" borderId="31" xfId="0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3" xfId="0" applyBorder="1" applyAlignment="1">
      <alignment horizontal="center"/>
    </xf>
    <xf numFmtId="166" fontId="0" fillId="0" borderId="33" xfId="1" applyNumberFormat="1" applyFont="1" applyBorder="1" applyAlignment="1" applyProtection="1">
      <alignment horizontal="center"/>
    </xf>
    <xf numFmtId="166" fontId="1" fillId="0" borderId="34" xfId="1" applyNumberFormat="1" applyFont="1" applyBorder="1" applyAlignment="1" applyProtection="1">
      <alignment horizontal="center"/>
    </xf>
    <xf numFmtId="0" fontId="0" fillId="0" borderId="32" xfId="0" applyFont="1" applyBorder="1" applyAlignment="1">
      <alignment horizontal="left" wrapText="1"/>
    </xf>
    <xf numFmtId="0" fontId="0" fillId="0" borderId="31" xfId="0" applyFont="1" applyBorder="1" applyAlignment="1">
      <alignment horizontal="left"/>
    </xf>
    <xf numFmtId="3" fontId="0" fillId="0" borderId="35" xfId="0" applyNumberFormat="1" applyBorder="1" applyAlignment="1">
      <alignment horizontal="center"/>
    </xf>
    <xf numFmtId="0" fontId="0" fillId="0" borderId="36" xfId="0" applyFont="1" applyBorder="1" applyAlignment="1">
      <alignment horizontal="left" wrapText="1"/>
    </xf>
    <xf numFmtId="0" fontId="0" fillId="0" borderId="37" xfId="0" applyFont="1" applyBorder="1" applyAlignment="1">
      <alignment horizontal="left" wrapText="1"/>
    </xf>
    <xf numFmtId="0" fontId="0" fillId="0" borderId="38" xfId="0" applyBorder="1" applyAlignment="1">
      <alignment horizontal="center"/>
    </xf>
    <xf numFmtId="166" fontId="0" fillId="0" borderId="38" xfId="1" applyNumberFormat="1" applyFont="1" applyBorder="1" applyAlignment="1" applyProtection="1">
      <alignment horizontal="center"/>
    </xf>
    <xf numFmtId="166" fontId="1" fillId="0" borderId="39" xfId="1" applyNumberFormat="1" applyFont="1" applyBorder="1" applyAlignment="1" applyProtection="1">
      <alignment horizontal="center"/>
    </xf>
    <xf numFmtId="0" fontId="0" fillId="0" borderId="0" xfId="0" applyAlignment="1">
      <alignment horizontal="left"/>
    </xf>
    <xf numFmtId="0" fontId="7" fillId="0" borderId="40" xfId="0" applyFont="1" applyBorder="1"/>
    <xf numFmtId="0" fontId="0" fillId="0" borderId="41" xfId="0" applyBorder="1"/>
    <xf numFmtId="166" fontId="0" fillId="0" borderId="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558ED5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5406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756720</xdr:colOff>
      <xdr:row>0</xdr:row>
      <xdr:rowOff>143640</xdr:rowOff>
    </xdr:from>
    <xdr:to>
      <xdr:col>1</xdr:col>
      <xdr:colOff>2383560</xdr:colOff>
      <xdr:row>4</xdr:row>
      <xdr:rowOff>169200</xdr:rowOff>
    </xdr:to>
    <xdr:pic>
      <xdr:nvPicPr>
        <xdr:cNvPr id="2" name="Picture 12" descr="https://encrypted-tbn1.gstatic.com/images?q=tbn:ANd9GcRb3pPtPhmYF8kT7cjc-zqjuy7rduMH_p_dH6-SA1I7pVbuCrTt"/>
        <xdr:cNvPicPr/>
      </xdr:nvPicPr>
      <xdr:blipFill>
        <a:blip xmlns:r="http://schemas.openxmlformats.org/officeDocument/2006/relationships" r:embed="rId1"/>
        <a:stretch/>
      </xdr:blipFill>
      <xdr:spPr>
        <a:xfrm>
          <a:off x="1613160" y="143640"/>
          <a:ext cx="1626840" cy="1235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Normal="100" workbookViewId="0"/>
  </sheetViews>
  <sheetFormatPr baseColWidth="10" defaultColWidth="10.7109375" defaultRowHeight="15" x14ac:dyDescent="0.25"/>
  <cols>
    <col min="1" max="1" width="14.85546875" customWidth="1"/>
  </cols>
  <sheetData>
    <row r="1" spans="1:3" x14ac:dyDescent="0.25">
      <c r="A1" s="5" t="s">
        <v>0</v>
      </c>
      <c r="B1" s="5"/>
      <c r="C1" s="5"/>
    </row>
    <row r="2" spans="1:3" x14ac:dyDescent="0.25">
      <c r="A2" s="6" t="s">
        <v>1</v>
      </c>
      <c r="B2" s="7" t="s">
        <v>2</v>
      </c>
      <c r="C2" s="8" t="s">
        <v>3</v>
      </c>
    </row>
    <row r="3" spans="1:3" x14ac:dyDescent="0.25">
      <c r="A3" s="9" t="s">
        <v>4</v>
      </c>
      <c r="B3" s="10" t="s">
        <v>5</v>
      </c>
      <c r="C3" s="11">
        <v>1</v>
      </c>
    </row>
    <row r="4" spans="1:3" x14ac:dyDescent="0.25">
      <c r="A4" s="9" t="s">
        <v>6</v>
      </c>
      <c r="B4" s="10" t="s">
        <v>7</v>
      </c>
      <c r="C4" s="11">
        <v>2</v>
      </c>
    </row>
    <row r="5" spans="1:3" x14ac:dyDescent="0.25">
      <c r="A5" s="9" t="s">
        <v>8</v>
      </c>
      <c r="B5" s="10" t="s">
        <v>9</v>
      </c>
      <c r="C5" s="11">
        <v>2</v>
      </c>
    </row>
    <row r="6" spans="1:3" x14ac:dyDescent="0.25">
      <c r="A6" s="9" t="s">
        <v>10</v>
      </c>
      <c r="B6" s="10" t="s">
        <v>11</v>
      </c>
      <c r="C6" s="11">
        <v>3</v>
      </c>
    </row>
    <row r="7" spans="1:3" x14ac:dyDescent="0.25">
      <c r="A7" s="12" t="s">
        <v>12</v>
      </c>
      <c r="B7" s="13" t="s">
        <v>13</v>
      </c>
      <c r="C7" s="14">
        <v>3</v>
      </c>
    </row>
    <row r="8" spans="1:3" x14ac:dyDescent="0.25">
      <c r="A8" s="15"/>
      <c r="B8" s="15"/>
      <c r="C8" s="15"/>
    </row>
    <row r="9" spans="1:3" x14ac:dyDescent="0.25">
      <c r="A9" s="15"/>
      <c r="B9" s="15"/>
      <c r="C9" s="15"/>
    </row>
  </sheetData>
  <mergeCells count="1">
    <mergeCell ref="A1:C1"/>
  </mergeCells>
  <pageMargins left="0.7" right="0.7" top="0.75" bottom="0.75" header="0.51180555555555496" footer="0.51180555555555496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zoomScaleNormal="100" workbookViewId="0">
      <selection activeCell="D14" sqref="D14"/>
    </sheetView>
  </sheetViews>
  <sheetFormatPr baseColWidth="10" defaultColWidth="10.7109375" defaultRowHeight="15" x14ac:dyDescent="0.25"/>
  <sheetData>
    <row r="1" spans="1:3" ht="18.75" customHeight="1" x14ac:dyDescent="0.25">
      <c r="A1" s="16" t="s">
        <v>14</v>
      </c>
      <c r="B1" s="17" t="s">
        <v>15</v>
      </c>
      <c r="C1" s="18" t="s">
        <v>16</v>
      </c>
    </row>
    <row r="2" spans="1:3" x14ac:dyDescent="0.25">
      <c r="A2" s="19">
        <v>10</v>
      </c>
      <c r="B2" s="20">
        <v>2000</v>
      </c>
      <c r="C2" s="21">
        <f>A2*B2</f>
        <v>20000</v>
      </c>
    </row>
    <row r="3" spans="1:3" x14ac:dyDescent="0.25">
      <c r="A3" s="22">
        <v>10</v>
      </c>
      <c r="B3" s="23">
        <v>2000</v>
      </c>
      <c r="C3" s="24"/>
    </row>
    <row r="4" spans="1:3" x14ac:dyDescent="0.25">
      <c r="A4" s="4" t="s">
        <v>17</v>
      </c>
      <c r="B4" s="4"/>
      <c r="C4" s="4"/>
    </row>
    <row r="5" spans="1:3" x14ac:dyDescent="0.25">
      <c r="B5" s="25"/>
      <c r="C5" s="25"/>
    </row>
    <row r="6" spans="1:3" x14ac:dyDescent="0.25">
      <c r="A6" s="16" t="s">
        <v>14</v>
      </c>
      <c r="B6" s="17" t="s">
        <v>15</v>
      </c>
      <c r="C6" s="18" t="s">
        <v>16</v>
      </c>
    </row>
    <row r="7" spans="1:3" x14ac:dyDescent="0.25">
      <c r="A7" s="26">
        <v>20</v>
      </c>
      <c r="B7" s="25">
        <v>2000</v>
      </c>
      <c r="C7" s="27">
        <f>+A7*B7</f>
        <v>40000</v>
      </c>
    </row>
    <row r="8" spans="1:3" x14ac:dyDescent="0.25">
      <c r="A8" s="26"/>
      <c r="B8" s="25"/>
      <c r="C8" s="27"/>
    </row>
    <row r="9" spans="1:3" x14ac:dyDescent="0.25">
      <c r="A9" s="3" t="s">
        <v>18</v>
      </c>
      <c r="B9" s="3"/>
      <c r="C9" s="3"/>
    </row>
  </sheetData>
  <mergeCells count="2">
    <mergeCell ref="A4:C4"/>
    <mergeCell ref="A9:C9"/>
  </mergeCells>
  <pageMargins left="0.7" right="0.7" top="0.75" bottom="0.75" header="0.51180555555555496" footer="0.51180555555555496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1"/>
  <sheetViews>
    <sheetView tabSelected="1" topLeftCell="A13" zoomScale="73" zoomScaleNormal="73" workbookViewId="0">
      <selection activeCell="I32" sqref="I32"/>
    </sheetView>
  </sheetViews>
  <sheetFormatPr baseColWidth="10" defaultColWidth="10.7109375" defaultRowHeight="15" x14ac:dyDescent="0.25"/>
  <cols>
    <col min="1" max="1" width="12.140625" customWidth="1"/>
    <col min="2" max="2" width="40.140625" customWidth="1"/>
    <col min="3" max="3" width="36" customWidth="1"/>
    <col min="4" max="4" width="13" customWidth="1"/>
    <col min="5" max="5" width="14.5703125" customWidth="1"/>
    <col min="6" max="6" width="17.7109375" customWidth="1"/>
    <col min="7" max="7" width="14" customWidth="1"/>
    <col min="8" max="8" width="13" customWidth="1"/>
    <col min="9" max="9" width="20" customWidth="1"/>
  </cols>
  <sheetData>
    <row r="1" spans="1:11" x14ac:dyDescent="0.25">
      <c r="A1" s="28"/>
      <c r="B1" s="28"/>
      <c r="C1" s="28"/>
      <c r="D1" s="28"/>
      <c r="E1" s="28"/>
      <c r="F1" s="28"/>
      <c r="G1" s="28"/>
      <c r="H1" s="28"/>
      <c r="I1" s="28"/>
    </row>
    <row r="2" spans="1:11" ht="33.75" x14ac:dyDescent="0.25">
      <c r="A2" s="2" t="s">
        <v>19</v>
      </c>
      <c r="B2" s="2"/>
      <c r="C2" s="2"/>
      <c r="D2" s="2"/>
      <c r="E2" s="2"/>
      <c r="F2" s="2"/>
      <c r="G2" s="2"/>
      <c r="H2" s="2"/>
      <c r="I2" s="2"/>
    </row>
    <row r="3" spans="1:11" x14ac:dyDescent="0.25">
      <c r="A3" s="28"/>
      <c r="B3" s="28"/>
      <c r="C3" s="28"/>
      <c r="D3" s="28"/>
      <c r="E3" s="28"/>
      <c r="F3" s="28"/>
      <c r="G3" s="28"/>
      <c r="H3" s="28"/>
      <c r="I3" s="28"/>
    </row>
    <row r="4" spans="1:11" ht="31.5" x14ac:dyDescent="0.5">
      <c r="A4" s="1" t="s">
        <v>20</v>
      </c>
      <c r="B4" s="1"/>
      <c r="C4" s="1"/>
      <c r="D4" s="1"/>
      <c r="E4" s="1"/>
      <c r="F4" s="1"/>
      <c r="G4" s="1"/>
      <c r="H4" s="1"/>
      <c r="I4" s="1"/>
    </row>
    <row r="5" spans="1:11" ht="24.75" customHeight="1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11" ht="22.5" customHeight="1" x14ac:dyDescent="0.25">
      <c r="A6" s="29" t="s">
        <v>21</v>
      </c>
      <c r="B6" s="30" t="s">
        <v>22</v>
      </c>
      <c r="C6" s="31" t="s">
        <v>23</v>
      </c>
      <c r="D6" s="32" t="s">
        <v>14</v>
      </c>
      <c r="E6" s="32" t="s">
        <v>24</v>
      </c>
      <c r="F6" s="32" t="s">
        <v>25</v>
      </c>
      <c r="G6" s="32" t="s">
        <v>26</v>
      </c>
      <c r="H6" s="32" t="s">
        <v>27</v>
      </c>
      <c r="I6" s="33" t="s">
        <v>28</v>
      </c>
      <c r="J6" s="34"/>
    </row>
    <row r="7" spans="1:11" ht="51" customHeight="1" x14ac:dyDescent="0.25">
      <c r="A7" s="35">
        <v>654</v>
      </c>
      <c r="B7" s="36" t="s">
        <v>29</v>
      </c>
      <c r="C7" s="37" t="s">
        <v>30</v>
      </c>
      <c r="D7" s="38">
        <v>20</v>
      </c>
      <c r="E7" s="39">
        <v>54780</v>
      </c>
      <c r="F7" s="39">
        <f t="shared" ref="F7:F27" si="0">D7*E7</f>
        <v>1095600</v>
      </c>
      <c r="G7" s="39">
        <f t="shared" ref="G7:G27" si="1">F7*16%</f>
        <v>175296</v>
      </c>
      <c r="H7" s="39">
        <f t="shared" ref="H7:H25" si="2">F7*3.5%</f>
        <v>38346.000000000007</v>
      </c>
      <c r="I7" s="40">
        <f>F7+G7-H7</f>
        <v>1232550</v>
      </c>
    </row>
    <row r="8" spans="1:11" ht="30" x14ac:dyDescent="0.25">
      <c r="A8" s="41">
        <v>655</v>
      </c>
      <c r="B8" s="42" t="s">
        <v>31</v>
      </c>
      <c r="C8" s="43" t="s">
        <v>32</v>
      </c>
      <c r="D8" s="44">
        <v>20</v>
      </c>
      <c r="E8" s="45">
        <v>22544</v>
      </c>
      <c r="F8" s="45">
        <f t="shared" si="0"/>
        <v>450880</v>
      </c>
      <c r="G8" s="45">
        <f t="shared" si="1"/>
        <v>72140.800000000003</v>
      </c>
      <c r="H8" s="45">
        <f t="shared" si="2"/>
        <v>15780.800000000001</v>
      </c>
      <c r="I8" s="46">
        <f>F8+G8-H8</f>
        <v>507240</v>
      </c>
      <c r="K8" s="25"/>
    </row>
    <row r="9" spans="1:11" ht="30" x14ac:dyDescent="0.25">
      <c r="A9" s="41">
        <v>656</v>
      </c>
      <c r="B9" s="42" t="s">
        <v>33</v>
      </c>
      <c r="C9" s="47" t="s">
        <v>34</v>
      </c>
      <c r="D9" s="44">
        <v>20</v>
      </c>
      <c r="E9" s="45">
        <v>870</v>
      </c>
      <c r="F9" s="45">
        <f t="shared" si="0"/>
        <v>17400</v>
      </c>
      <c r="G9" s="45">
        <f t="shared" si="1"/>
        <v>2784</v>
      </c>
      <c r="H9" s="45">
        <f t="shared" si="2"/>
        <v>609.00000000000011</v>
      </c>
      <c r="I9" s="46">
        <f>F9+G9-H9</f>
        <v>19575</v>
      </c>
      <c r="K9" s="25"/>
    </row>
    <row r="10" spans="1:11" x14ac:dyDescent="0.25">
      <c r="A10" s="41">
        <v>657</v>
      </c>
      <c r="B10" s="48" t="s">
        <v>35</v>
      </c>
      <c r="C10" s="43" t="s">
        <v>36</v>
      </c>
      <c r="D10" s="44">
        <v>20</v>
      </c>
      <c r="E10" s="45">
        <v>9105</v>
      </c>
      <c r="F10" s="45">
        <f t="shared" si="0"/>
        <v>182100</v>
      </c>
      <c r="G10" s="45">
        <f t="shared" si="1"/>
        <v>29136</v>
      </c>
      <c r="H10" s="45">
        <f t="shared" si="2"/>
        <v>6373.5000000000009</v>
      </c>
      <c r="I10" s="46">
        <f>F10+G10-H9</f>
        <v>210627</v>
      </c>
      <c r="K10" s="25"/>
    </row>
    <row r="11" spans="1:11" x14ac:dyDescent="0.25">
      <c r="A11" s="41">
        <v>658</v>
      </c>
      <c r="B11" s="48" t="s">
        <v>37</v>
      </c>
      <c r="C11" s="43" t="s">
        <v>38</v>
      </c>
      <c r="D11" s="44">
        <v>20</v>
      </c>
      <c r="E11" s="45">
        <v>6700</v>
      </c>
      <c r="F11" s="45">
        <f t="shared" si="0"/>
        <v>134000</v>
      </c>
      <c r="G11" s="45">
        <f t="shared" si="1"/>
        <v>21440</v>
      </c>
      <c r="H11" s="45">
        <f t="shared" si="2"/>
        <v>4690</v>
      </c>
      <c r="I11" s="46">
        <f t="shared" ref="I11:I27" si="3">F11+G11-H11</f>
        <v>150750</v>
      </c>
      <c r="K11" s="25"/>
    </row>
    <row r="12" spans="1:11" ht="30" x14ac:dyDescent="0.25">
      <c r="A12" s="41">
        <v>659</v>
      </c>
      <c r="B12" s="42" t="s">
        <v>39</v>
      </c>
      <c r="C12" s="47" t="s">
        <v>40</v>
      </c>
      <c r="D12" s="44">
        <v>20</v>
      </c>
      <c r="E12" s="45">
        <v>8537</v>
      </c>
      <c r="F12" s="45">
        <f t="shared" si="0"/>
        <v>170740</v>
      </c>
      <c r="G12" s="45">
        <f t="shared" si="1"/>
        <v>27318.400000000001</v>
      </c>
      <c r="H12" s="45">
        <f t="shared" si="2"/>
        <v>5975.9000000000005</v>
      </c>
      <c r="I12" s="46">
        <f t="shared" si="3"/>
        <v>192082.5</v>
      </c>
      <c r="K12" s="25"/>
    </row>
    <row r="13" spans="1:11" x14ac:dyDescent="0.25">
      <c r="A13" s="41">
        <v>660</v>
      </c>
      <c r="B13" s="42" t="s">
        <v>41</v>
      </c>
      <c r="C13" s="47" t="s">
        <v>42</v>
      </c>
      <c r="D13" s="44">
        <v>20</v>
      </c>
      <c r="E13" s="45">
        <v>920</v>
      </c>
      <c r="F13" s="45">
        <f t="shared" si="0"/>
        <v>18400</v>
      </c>
      <c r="G13" s="45">
        <f t="shared" si="1"/>
        <v>2944</v>
      </c>
      <c r="H13" s="45">
        <f t="shared" si="2"/>
        <v>644.00000000000011</v>
      </c>
      <c r="I13" s="46">
        <f t="shared" si="3"/>
        <v>20700</v>
      </c>
    </row>
    <row r="14" spans="1:11" x14ac:dyDescent="0.25">
      <c r="A14" s="41">
        <v>661</v>
      </c>
      <c r="B14" s="42" t="s">
        <v>43</v>
      </c>
      <c r="C14" s="47" t="s">
        <v>44</v>
      </c>
      <c r="D14" s="44">
        <v>20</v>
      </c>
      <c r="E14" s="45">
        <v>3300</v>
      </c>
      <c r="F14" s="45">
        <f t="shared" si="0"/>
        <v>66000</v>
      </c>
      <c r="G14" s="45">
        <f t="shared" si="1"/>
        <v>10560</v>
      </c>
      <c r="H14" s="45">
        <f t="shared" si="2"/>
        <v>2310</v>
      </c>
      <c r="I14" s="46">
        <f t="shared" si="3"/>
        <v>74250</v>
      </c>
    </row>
    <row r="15" spans="1:11" x14ac:dyDescent="0.25">
      <c r="A15" s="41">
        <v>662</v>
      </c>
      <c r="B15" s="42" t="s">
        <v>45</v>
      </c>
      <c r="C15" s="47" t="s">
        <v>46</v>
      </c>
      <c r="D15" s="44">
        <v>20</v>
      </c>
      <c r="E15" s="45">
        <v>5400</v>
      </c>
      <c r="F15" s="45">
        <f t="shared" si="0"/>
        <v>108000</v>
      </c>
      <c r="G15" s="45">
        <f t="shared" si="1"/>
        <v>17280</v>
      </c>
      <c r="H15" s="45">
        <f t="shared" si="2"/>
        <v>3780.0000000000005</v>
      </c>
      <c r="I15" s="46">
        <f t="shared" si="3"/>
        <v>121500</v>
      </c>
    </row>
    <row r="16" spans="1:11" x14ac:dyDescent="0.25">
      <c r="A16" s="41">
        <v>663</v>
      </c>
      <c r="B16" s="42" t="s">
        <v>47</v>
      </c>
      <c r="C16" s="47" t="s">
        <v>48</v>
      </c>
      <c r="D16" s="44">
        <v>20</v>
      </c>
      <c r="E16" s="45">
        <v>1105</v>
      </c>
      <c r="F16" s="45">
        <f t="shared" si="0"/>
        <v>22100</v>
      </c>
      <c r="G16" s="45">
        <f t="shared" si="1"/>
        <v>3536</v>
      </c>
      <c r="H16" s="45">
        <f t="shared" si="2"/>
        <v>773.50000000000011</v>
      </c>
      <c r="I16" s="46">
        <f t="shared" si="3"/>
        <v>24862.5</v>
      </c>
    </row>
    <row r="17" spans="1:9" x14ac:dyDescent="0.25">
      <c r="A17" s="41">
        <v>664</v>
      </c>
      <c r="B17" s="42" t="s">
        <v>49</v>
      </c>
      <c r="C17" s="47" t="s">
        <v>50</v>
      </c>
      <c r="D17" s="44">
        <v>20</v>
      </c>
      <c r="E17" s="45">
        <v>1000</v>
      </c>
      <c r="F17" s="45">
        <f t="shared" si="0"/>
        <v>20000</v>
      </c>
      <c r="G17" s="45">
        <f t="shared" si="1"/>
        <v>3200</v>
      </c>
      <c r="H17" s="45">
        <f t="shared" si="2"/>
        <v>700.00000000000011</v>
      </c>
      <c r="I17" s="46">
        <f t="shared" si="3"/>
        <v>22500</v>
      </c>
    </row>
    <row r="18" spans="1:9" ht="30" x14ac:dyDescent="0.25">
      <c r="A18" s="41">
        <v>665</v>
      </c>
      <c r="B18" s="42" t="s">
        <v>51</v>
      </c>
      <c r="C18" s="47" t="s">
        <v>52</v>
      </c>
      <c r="D18" s="44">
        <v>20</v>
      </c>
      <c r="E18" s="45">
        <v>6270</v>
      </c>
      <c r="F18" s="45">
        <f t="shared" si="0"/>
        <v>125400</v>
      </c>
      <c r="G18" s="45">
        <f t="shared" si="1"/>
        <v>20064</v>
      </c>
      <c r="H18" s="45">
        <f t="shared" si="2"/>
        <v>4389</v>
      </c>
      <c r="I18" s="46">
        <f t="shared" si="3"/>
        <v>141075</v>
      </c>
    </row>
    <row r="19" spans="1:9" ht="30" x14ac:dyDescent="0.25">
      <c r="A19" s="41">
        <v>666</v>
      </c>
      <c r="B19" s="42" t="s">
        <v>53</v>
      </c>
      <c r="C19" s="47" t="s">
        <v>54</v>
      </c>
      <c r="D19" s="44">
        <v>20</v>
      </c>
      <c r="E19" s="45">
        <v>800</v>
      </c>
      <c r="F19" s="45">
        <f t="shared" si="0"/>
        <v>16000</v>
      </c>
      <c r="G19" s="45">
        <f t="shared" si="1"/>
        <v>2560</v>
      </c>
      <c r="H19" s="45">
        <f t="shared" si="2"/>
        <v>560</v>
      </c>
      <c r="I19" s="46">
        <f t="shared" si="3"/>
        <v>18000</v>
      </c>
    </row>
    <row r="20" spans="1:9" ht="30" x14ac:dyDescent="0.25">
      <c r="A20" s="41">
        <v>667</v>
      </c>
      <c r="B20" s="42" t="s">
        <v>55</v>
      </c>
      <c r="C20" s="47" t="s">
        <v>56</v>
      </c>
      <c r="D20" s="44">
        <v>20</v>
      </c>
      <c r="E20" s="45">
        <v>10478</v>
      </c>
      <c r="F20" s="45">
        <f t="shared" si="0"/>
        <v>209560</v>
      </c>
      <c r="G20" s="45">
        <f t="shared" si="1"/>
        <v>33529.599999999999</v>
      </c>
      <c r="H20" s="45">
        <f t="shared" si="2"/>
        <v>7334.6</v>
      </c>
      <c r="I20" s="46">
        <f t="shared" si="3"/>
        <v>235755</v>
      </c>
    </row>
    <row r="21" spans="1:9" x14ac:dyDescent="0.25">
      <c r="A21" s="41">
        <v>668</v>
      </c>
      <c r="B21" s="42" t="s">
        <v>57</v>
      </c>
      <c r="C21" s="47" t="s">
        <v>58</v>
      </c>
      <c r="D21" s="44">
        <v>20</v>
      </c>
      <c r="E21" s="45">
        <v>4607</v>
      </c>
      <c r="F21" s="45">
        <f t="shared" si="0"/>
        <v>92140</v>
      </c>
      <c r="G21" s="45">
        <f t="shared" si="1"/>
        <v>14742.4</v>
      </c>
      <c r="H21" s="45">
        <f t="shared" si="2"/>
        <v>3224.9</v>
      </c>
      <c r="I21" s="46">
        <f t="shared" si="3"/>
        <v>103657.5</v>
      </c>
    </row>
    <row r="22" spans="1:9" ht="30" x14ac:dyDescent="0.25">
      <c r="A22" s="41">
        <v>669</v>
      </c>
      <c r="B22" s="42" t="s">
        <v>59</v>
      </c>
      <c r="C22" s="47" t="s">
        <v>60</v>
      </c>
      <c r="D22" s="44">
        <v>20</v>
      </c>
      <c r="E22" s="45">
        <v>62360</v>
      </c>
      <c r="F22" s="45">
        <f t="shared" si="0"/>
        <v>1247200</v>
      </c>
      <c r="G22" s="45">
        <f t="shared" si="1"/>
        <v>199552</v>
      </c>
      <c r="H22" s="45">
        <f t="shared" si="2"/>
        <v>43652.000000000007</v>
      </c>
      <c r="I22" s="46">
        <f t="shared" si="3"/>
        <v>1403100</v>
      </c>
    </row>
    <row r="23" spans="1:9" x14ac:dyDescent="0.25">
      <c r="A23" s="41">
        <v>670</v>
      </c>
      <c r="B23" s="42" t="s">
        <v>61</v>
      </c>
      <c r="C23" s="47" t="s">
        <v>62</v>
      </c>
      <c r="D23" s="44">
        <v>20</v>
      </c>
      <c r="E23" s="45">
        <v>1000</v>
      </c>
      <c r="F23" s="45">
        <f t="shared" si="0"/>
        <v>20000</v>
      </c>
      <c r="G23" s="45">
        <f t="shared" si="1"/>
        <v>3200</v>
      </c>
      <c r="H23" s="45">
        <f t="shared" si="2"/>
        <v>700.00000000000011</v>
      </c>
      <c r="I23" s="46">
        <f t="shared" si="3"/>
        <v>22500</v>
      </c>
    </row>
    <row r="24" spans="1:9" x14ac:dyDescent="0.25">
      <c r="A24" s="41">
        <v>671</v>
      </c>
      <c r="B24" s="42" t="s">
        <v>63</v>
      </c>
      <c r="C24" s="47" t="s">
        <v>64</v>
      </c>
      <c r="D24" s="44">
        <v>20</v>
      </c>
      <c r="E24" s="45">
        <v>5256</v>
      </c>
      <c r="F24" s="45">
        <f t="shared" si="0"/>
        <v>105120</v>
      </c>
      <c r="G24" s="45">
        <f t="shared" si="1"/>
        <v>16819.2</v>
      </c>
      <c r="H24" s="45">
        <f t="shared" si="2"/>
        <v>3679.2000000000003</v>
      </c>
      <c r="I24" s="46">
        <f t="shared" si="3"/>
        <v>118260</v>
      </c>
    </row>
    <row r="25" spans="1:9" x14ac:dyDescent="0.25">
      <c r="A25" s="41">
        <v>672</v>
      </c>
      <c r="B25" s="42" t="s">
        <v>65</v>
      </c>
      <c r="C25" s="47" t="s">
        <v>66</v>
      </c>
      <c r="D25" s="44">
        <v>20</v>
      </c>
      <c r="E25" s="45">
        <v>5148</v>
      </c>
      <c r="F25" s="45">
        <f t="shared" si="0"/>
        <v>102960</v>
      </c>
      <c r="G25" s="45">
        <f t="shared" si="1"/>
        <v>16473.599999999999</v>
      </c>
      <c r="H25" s="45">
        <f t="shared" si="2"/>
        <v>3603.6000000000004</v>
      </c>
      <c r="I25" s="46">
        <f t="shared" si="3"/>
        <v>115830</v>
      </c>
    </row>
    <row r="26" spans="1:9" ht="30" x14ac:dyDescent="0.25">
      <c r="A26" s="41">
        <v>673</v>
      </c>
      <c r="B26" s="42" t="s">
        <v>67</v>
      </c>
      <c r="C26" s="47" t="s">
        <v>68</v>
      </c>
      <c r="D26" s="44">
        <v>20</v>
      </c>
      <c r="E26" s="45">
        <v>1990</v>
      </c>
      <c r="F26" s="45">
        <f t="shared" si="0"/>
        <v>39800</v>
      </c>
      <c r="G26" s="45">
        <f t="shared" si="1"/>
        <v>6368</v>
      </c>
      <c r="H26" s="45">
        <f>F25*3.5%</f>
        <v>3603.6000000000004</v>
      </c>
      <c r="I26" s="46">
        <f t="shared" si="3"/>
        <v>42564.4</v>
      </c>
    </row>
    <row r="27" spans="1:9" x14ac:dyDescent="0.25">
      <c r="A27" s="49">
        <v>674</v>
      </c>
      <c r="B27" s="50" t="s">
        <v>69</v>
      </c>
      <c r="C27" s="51" t="s">
        <v>70</v>
      </c>
      <c r="D27" s="52">
        <v>20</v>
      </c>
      <c r="E27" s="53">
        <v>6986</v>
      </c>
      <c r="F27" s="53">
        <f t="shared" si="0"/>
        <v>139720</v>
      </c>
      <c r="G27" s="53">
        <f t="shared" si="1"/>
        <v>22355.200000000001</v>
      </c>
      <c r="H27" s="53">
        <f>F27*3.5%</f>
        <v>4890.2000000000007</v>
      </c>
      <c r="I27" s="54">
        <f t="shared" si="3"/>
        <v>157185</v>
      </c>
    </row>
    <row r="28" spans="1:9" ht="18.75" x14ac:dyDescent="0.3">
      <c r="B28" s="55"/>
      <c r="G28" s="56" t="s">
        <v>28</v>
      </c>
      <c r="H28" s="57"/>
      <c r="I28" s="58">
        <f>SUM(I7:I27)</f>
        <v>4934563.9000000004</v>
      </c>
    </row>
    <row r="29" spans="1:9" ht="18.75" x14ac:dyDescent="0.3">
      <c r="G29" s="56" t="s">
        <v>71</v>
      </c>
      <c r="H29" s="57"/>
      <c r="I29" s="58">
        <f>AVERAGE(I7:I27)</f>
        <v>234979.23333333334</v>
      </c>
    </row>
    <row r="30" spans="1:9" ht="18.75" x14ac:dyDescent="0.3">
      <c r="G30" s="56" t="s">
        <v>72</v>
      </c>
      <c r="H30" s="57"/>
      <c r="I30" s="58">
        <f>MAX(I8:I27)</f>
        <v>1403100</v>
      </c>
    </row>
    <row r="31" spans="1:9" ht="18.75" x14ac:dyDescent="0.3">
      <c r="G31" s="56" t="s">
        <v>73</v>
      </c>
      <c r="H31" s="57"/>
      <c r="I31" s="58">
        <f>MIN(I7:I27)</f>
        <v>18000</v>
      </c>
    </row>
  </sheetData>
  <mergeCells count="2">
    <mergeCell ref="A2:I2"/>
    <mergeCell ref="A4:I4"/>
  </mergeCells>
  <pageMargins left="0.7" right="0.7" top="0.75" bottom="0.75" header="0.51180555555555496" footer="0.51180555555555496"/>
  <pageSetup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Papelería Planet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504-11</dc:creator>
  <dc:description/>
  <cp:lastModifiedBy>HP</cp:lastModifiedBy>
  <cp:revision>1</cp:revision>
  <dcterms:created xsi:type="dcterms:W3CDTF">2012-10-24T23:46:11Z</dcterms:created>
  <dcterms:modified xsi:type="dcterms:W3CDTF">2024-10-04T23:32:06Z</dcterms:modified>
  <dc:language>es-CO</dc:language>
</cp:coreProperties>
</file>